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2. ITQ_1월_정기\10. 기출공지\101_엑셀\"/>
    </mc:Choice>
  </mc:AlternateContent>
  <xr:revisionPtr revIDLastSave="0" documentId="13_ncr:1_{C2A50B65-A5B6-44FE-BC54-7A083C8211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8" r:id="rId1"/>
    <sheet name="제2작업" sheetId="12" r:id="rId2"/>
    <sheet name="제3작업" sheetId="13" r:id="rId3"/>
    <sheet name="제4작업" sheetId="25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판매가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8" l="1"/>
  <c r="J12" i="18"/>
  <c r="J11" i="18"/>
  <c r="J10" i="18"/>
  <c r="J9" i="18"/>
  <c r="J8" i="18"/>
  <c r="J7" i="18"/>
  <c r="J6" i="18"/>
  <c r="J5" i="18"/>
  <c r="E15" i="13"/>
  <c r="E10" i="13"/>
  <c r="E6" i="13"/>
  <c r="E17" i="13" s="1"/>
  <c r="C16" i="13"/>
  <c r="C11" i="13"/>
  <c r="C7" i="13"/>
  <c r="C18" i="13" s="1"/>
  <c r="H11" i="12"/>
  <c r="J14" i="18"/>
  <c r="I5" i="18"/>
  <c r="I6" i="18"/>
  <c r="I7" i="18"/>
  <c r="I8" i="18"/>
  <c r="I9" i="18"/>
  <c r="I10" i="18"/>
  <c r="I11" i="18"/>
  <c r="I12" i="18"/>
  <c r="E13" i="18"/>
  <c r="J13" i="18"/>
</calcChain>
</file>

<file path=xl/sharedStrings.xml><?xml version="1.0" encoding="utf-8"?>
<sst xmlns="http://schemas.openxmlformats.org/spreadsheetml/2006/main" count="126" uniqueCount="43">
  <si>
    <t>전체 개수</t>
  </si>
  <si>
    <t>전체 평균</t>
  </si>
  <si>
    <t>구분</t>
  </si>
  <si>
    <t>판매순위</t>
  </si>
  <si>
    <t>비고</t>
  </si>
  <si>
    <t>제품코드</t>
  </si>
  <si>
    <t>제품명</t>
  </si>
  <si>
    <t>판매가</t>
    <phoneticPr fontId="2" type="noConversion"/>
  </si>
  <si>
    <t>고주파기</t>
    <phoneticPr fontId="2" type="noConversion"/>
  </si>
  <si>
    <t>리얼스타</t>
    <phoneticPr fontId="2" type="noConversion"/>
  </si>
  <si>
    <t>뉴페이스</t>
    <phoneticPr fontId="2" type="noConversion"/>
  </si>
  <si>
    <t>매직업</t>
    <phoneticPr fontId="2" type="noConversion"/>
  </si>
  <si>
    <t>초음파기</t>
    <phoneticPr fontId="2" type="noConversion"/>
  </si>
  <si>
    <t>워터웰</t>
    <phoneticPr fontId="2" type="noConversion"/>
  </si>
  <si>
    <t>벨라</t>
    <phoneticPr fontId="2" type="noConversion"/>
  </si>
  <si>
    <t>헤라스킨</t>
    <phoneticPr fontId="2" type="noConversion"/>
  </si>
  <si>
    <t>복합기</t>
    <phoneticPr fontId="2" type="noConversion"/>
  </si>
  <si>
    <t>헤르킨</t>
    <phoneticPr fontId="2" type="noConversion"/>
  </si>
  <si>
    <t>플라덤</t>
    <phoneticPr fontId="2" type="noConversion"/>
  </si>
  <si>
    <t>FSS-48</t>
  </si>
  <si>
    <t>FSS-48</t>
    <phoneticPr fontId="2" type="noConversion"/>
  </si>
  <si>
    <t>SXT-13</t>
    <phoneticPr fontId="2" type="noConversion"/>
  </si>
  <si>
    <t>DAS-13</t>
    <phoneticPr fontId="2" type="noConversion"/>
  </si>
  <si>
    <t>SES-11</t>
    <phoneticPr fontId="2" type="noConversion"/>
  </si>
  <si>
    <t>SZT-97</t>
    <phoneticPr fontId="2" type="noConversion"/>
  </si>
  <si>
    <t>DVE-21</t>
    <phoneticPr fontId="2" type="noConversion"/>
  </si>
  <si>
    <t>SEE-21</t>
    <phoneticPr fontId="2" type="noConversion"/>
  </si>
  <si>
    <t>DZE-32</t>
    <phoneticPr fontId="2" type="noConversion"/>
  </si>
  <si>
    <t>판매수량
(단위:대)</t>
    <phoneticPr fontId="2" type="noConversion"/>
  </si>
  <si>
    <t>재고수량
(단위:대)</t>
    <phoneticPr fontId="2" type="noConversion"/>
  </si>
  <si>
    <t>복합기 제품 판매수량(단위:대) 평균</t>
    <phoneticPr fontId="2" type="noConversion"/>
  </si>
  <si>
    <t>최저 판매가</t>
    <phoneticPr fontId="2" type="noConversion"/>
  </si>
  <si>
    <t>적합등록일</t>
    <phoneticPr fontId="2" type="noConversion"/>
  </si>
  <si>
    <t>고주파기 제품의 판매수량(단위:대) 합계</t>
    <phoneticPr fontId="2" type="noConversion"/>
  </si>
  <si>
    <t>판매수량(단위:대) 전체 평균</t>
    <phoneticPr fontId="2" type="noConversion"/>
  </si>
  <si>
    <t>&lt;&gt;고주파기</t>
    <phoneticPr fontId="2" type="noConversion"/>
  </si>
  <si>
    <t>&lt;=300</t>
    <phoneticPr fontId="2" type="noConversion"/>
  </si>
  <si>
    <t>초음파기 개수</t>
  </si>
  <si>
    <t>복합기 개수</t>
  </si>
  <si>
    <t>고주파기 개수</t>
  </si>
  <si>
    <t>초음파기 평균</t>
  </si>
  <si>
    <t>복합기 평균</t>
  </si>
  <si>
    <t>고주파기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</si>
</sst>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#,##0&quot;만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7" xfId="1" quotePrefix="1" applyNumberFormat="1" applyFont="1" applyBorder="1" applyAlignment="1">
      <alignment horizontal="center" vertical="center"/>
    </xf>
    <xf numFmtId="0" fontId="3" fillId="0" borderId="8" xfId="1" quotePrefix="1" applyNumberFormat="1" applyFont="1" applyBorder="1" applyAlignment="1">
      <alignment horizontal="center" vertical="center"/>
    </xf>
    <xf numFmtId="14" fontId="3" fillId="0" borderId="8" xfId="1" quotePrefix="1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14" fontId="3" fillId="0" borderId="13" xfId="0" applyNumberFormat="1" applyFont="1" applyBorder="1" applyAlignment="1">
      <alignment horizontal="center" vertical="center"/>
    </xf>
    <xf numFmtId="41" fontId="3" fillId="0" borderId="1" xfId="0" applyNumberFormat="1" applyFont="1" applyBorder="1">
      <alignment vertical="center"/>
    </xf>
    <xf numFmtId="41" fontId="3" fillId="0" borderId="13" xfId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7" xfId="1" applyNumberFormat="1" applyFont="1" applyBorder="1" applyAlignment="1">
      <alignment horizontal="right" vertical="center"/>
    </xf>
    <xf numFmtId="41" fontId="3" fillId="0" borderId="7" xfId="1" quotePrefix="1" applyFont="1" applyBorder="1" applyAlignment="1">
      <alignment horizontal="right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7" xfId="1" applyNumberFormat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7" fontId="3" fillId="0" borderId="13" xfId="1" applyNumberFormat="1" applyFont="1" applyBorder="1" applyAlignment="1">
      <alignment horizontal="right" vertical="center"/>
    </xf>
    <xf numFmtId="14" fontId="3" fillId="0" borderId="13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0" borderId="0" xfId="1" applyNumberFormat="1" applyFont="1" applyBorder="1" applyAlignment="1">
      <alignment horizontal="right" vertical="center"/>
    </xf>
    <xf numFmtId="14" fontId="3" fillId="0" borderId="0" xfId="1" applyNumberFormat="1" applyFont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41" fontId="3" fillId="0" borderId="3" xfId="1" quotePrefix="1" applyFont="1" applyBorder="1" applyAlignment="1">
      <alignment vertical="center"/>
    </xf>
    <xf numFmtId="41" fontId="3" fillId="0" borderId="4" xfId="1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>
                <a:solidFill>
                  <a:schemeClr val="tx1"/>
                </a:solidFill>
              </a:rPr>
              <a:t>고주파기 및 초음파기 판매 현황</a:t>
            </a:r>
            <a:endParaRPr lang="ko-KR" sz="2000" b="1">
              <a:solidFill>
                <a:schemeClr val="tx1"/>
              </a:solidFill>
            </a:endParaRPr>
          </a:p>
        </c:rich>
      </c:tx>
      <c:overlay val="0"/>
      <c:spPr>
        <a:solidFill>
          <a:sysClr val="window" lastClr="FFFFFF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판매수량(단위:대)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C1-4D6F-980E-70820A4F75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(제1작업!$C$5:$C$6,제1작업!$C$9:$C$12)</c:f>
              <c:strCache>
                <c:ptCount val="6"/>
                <c:pt idx="0">
                  <c:v>뉴페이스</c:v>
                </c:pt>
                <c:pt idx="1">
                  <c:v>벨라</c:v>
                </c:pt>
                <c:pt idx="2">
                  <c:v>헤라스킨</c:v>
                </c:pt>
                <c:pt idx="3">
                  <c:v>매직업</c:v>
                </c:pt>
                <c:pt idx="4">
                  <c:v>리얼스타</c:v>
                </c:pt>
                <c:pt idx="5">
                  <c:v>워터웰</c:v>
                </c:pt>
              </c:strCache>
            </c:strRef>
          </c:cat>
          <c:val>
            <c:numRef>
              <c:f>(제1작업!$E$5:$E$6,제1작업!$E$9:$E$12)</c:f>
              <c:numCache>
                <c:formatCode>_(* #,##0_);_(* \(#,##0\);_(* "-"_);_(@_)</c:formatCode>
                <c:ptCount val="6"/>
                <c:pt idx="0">
                  <c:v>348</c:v>
                </c:pt>
                <c:pt idx="1">
                  <c:v>320</c:v>
                </c:pt>
                <c:pt idx="2">
                  <c:v>422</c:v>
                </c:pt>
                <c:pt idx="3">
                  <c:v>137</c:v>
                </c:pt>
                <c:pt idx="4">
                  <c:v>176</c:v>
                </c:pt>
                <c:pt idx="5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1-4D6F-980E-70820A4F7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13740623"/>
        <c:axId val="1214364463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판매가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(제1작업!$C$5:$C$6,제1작업!$C$9:$C$12)</c:f>
              <c:strCache>
                <c:ptCount val="6"/>
                <c:pt idx="0">
                  <c:v>뉴페이스</c:v>
                </c:pt>
                <c:pt idx="1">
                  <c:v>벨라</c:v>
                </c:pt>
                <c:pt idx="2">
                  <c:v>헤라스킨</c:v>
                </c:pt>
                <c:pt idx="3">
                  <c:v>매직업</c:v>
                </c:pt>
                <c:pt idx="4">
                  <c:v>리얼스타</c:v>
                </c:pt>
                <c:pt idx="5">
                  <c:v>워터웰</c:v>
                </c:pt>
              </c:strCache>
            </c:strRef>
          </c:cat>
          <c:val>
            <c:numRef>
              <c:f>(제1작업!$G$5:$G$6,제1작업!$G$9:$G$12)</c:f>
              <c:numCache>
                <c:formatCode>#,##0"만원"</c:formatCode>
                <c:ptCount val="6"/>
                <c:pt idx="0">
                  <c:v>230</c:v>
                </c:pt>
                <c:pt idx="1">
                  <c:v>260</c:v>
                </c:pt>
                <c:pt idx="2">
                  <c:v>350</c:v>
                </c:pt>
                <c:pt idx="3">
                  <c:v>440</c:v>
                </c:pt>
                <c:pt idx="4">
                  <c:v>240</c:v>
                </c:pt>
                <c:pt idx="5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C1-4D6F-980E-70820A4F7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224175"/>
        <c:axId val="1214359503"/>
      </c:lineChart>
      <c:catAx>
        <c:axId val="121374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14364463"/>
        <c:crosses val="autoZero"/>
        <c:auto val="1"/>
        <c:lblAlgn val="ctr"/>
        <c:lblOffset val="100"/>
        <c:noMultiLvlLbl val="0"/>
      </c:catAx>
      <c:valAx>
        <c:axId val="121436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13740623"/>
        <c:crosses val="autoZero"/>
        <c:crossBetween val="between"/>
      </c:valAx>
      <c:valAx>
        <c:axId val="1214359503"/>
        <c:scaling>
          <c:orientation val="minMax"/>
        </c:scaling>
        <c:delete val="0"/>
        <c:axPos val="r"/>
        <c:numFmt formatCode="#,##0&quot;만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07224175"/>
        <c:crosses val="max"/>
        <c:crossBetween val="between"/>
        <c:majorUnit val="100"/>
      </c:valAx>
      <c:catAx>
        <c:axId val="12072241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14359503"/>
        <c:crosses val="autoZero"/>
        <c:auto val="1"/>
        <c:lblAlgn val="ctr"/>
        <c:lblOffset val="100"/>
        <c:noMultiLvlLbl val="0"/>
      </c:cat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2B83A5-6465-43DD-8340-E2AD9B867D8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88899</xdr:rowOff>
    </xdr:from>
    <xdr:to>
      <xdr:col>6</xdr:col>
      <xdr:colOff>485775</xdr:colOff>
      <xdr:row>2</xdr:row>
      <xdr:rowOff>206374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BD677C0C-DD16-4B54-B4A9-80BC69D15027}"/>
            </a:ext>
          </a:extLst>
        </xdr:cNvPr>
        <xdr:cNvSpPr/>
      </xdr:nvSpPr>
      <xdr:spPr>
        <a:xfrm>
          <a:off x="123825" y="88899"/>
          <a:ext cx="5057775" cy="68897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미용기기 판매 현황</a:t>
          </a:r>
        </a:p>
      </xdr:txBody>
    </xdr:sp>
    <xdr:clientData/>
  </xdr:twoCellAnchor>
  <xdr:twoCellAnchor>
    <xdr:from>
      <xdr:col>6</xdr:col>
      <xdr:colOff>866774</xdr:colOff>
      <xdr:row>0</xdr:row>
      <xdr:rowOff>76200</xdr:rowOff>
    </xdr:from>
    <xdr:to>
      <xdr:col>10</xdr:col>
      <xdr:colOff>0</xdr:colOff>
      <xdr:row>2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37A86C0-383E-4CAA-AD13-5753D396B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3034" y="76200"/>
          <a:ext cx="2752726" cy="66865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9094E04-CC0F-3B19-A0C7-A6B508F25E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0.18635</cdr:x>
      <cdr:y>0.12585</cdr:y>
    </cdr:from>
    <cdr:to>
      <cdr:x>0.32455</cdr:x>
      <cdr:y>0.21587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D2A4C71-2151-E2CA-5C55-9BED90380ABE}"/>
            </a:ext>
          </a:extLst>
        </cdr:cNvPr>
        <cdr:cNvSpPr/>
      </cdr:nvSpPr>
      <cdr:spPr>
        <a:xfrm xmlns:a="http://schemas.openxmlformats.org/drawingml/2006/main">
          <a:off x="1733549" y="765175"/>
          <a:ext cx="1285614" cy="547351"/>
        </a:xfrm>
        <a:prstGeom xmlns:a="http://schemas.openxmlformats.org/drawingml/2006/main" prst="wedgeRoundRectCallout">
          <a:avLst>
            <a:gd name="adj1" fmla="val 86580"/>
            <a:gd name="adj2" fmla="val -42058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1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 sz="110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D0D8-057D-440C-B79E-F509C369536D}">
  <dimension ref="B1:J20"/>
  <sheetViews>
    <sheetView tabSelected="1" zoomScaleNormal="100" workbookViewId="0">
      <selection activeCell="O9" sqref="O9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1.375" style="1" customWidth="1"/>
    <col min="4" max="5" width="11.125" style="1" customWidth="1"/>
    <col min="6" max="6" width="10.875" style="1" customWidth="1"/>
    <col min="7" max="7" width="11" style="1" customWidth="1"/>
    <col min="8" max="8" width="14.125" style="1" customWidth="1"/>
    <col min="9" max="9" width="12.25" style="1" customWidth="1"/>
    <col min="10" max="10" width="11.875" style="1" customWidth="1"/>
    <col min="11" max="16384" width="9" style="1"/>
  </cols>
  <sheetData>
    <row r="1" spans="2:10" ht="23.45" customHeight="1" x14ac:dyDescent="0.3"/>
    <row r="2" spans="2:10" ht="23.45" customHeight="1" x14ac:dyDescent="0.3"/>
    <row r="3" spans="2:10" ht="23.45" customHeight="1" thickBot="1" x14ac:dyDescent="0.35"/>
    <row r="4" spans="2:10" ht="27.75" thickBot="1" x14ac:dyDescent="0.35">
      <c r="B4" s="49" t="s">
        <v>5</v>
      </c>
      <c r="C4" s="50" t="s">
        <v>6</v>
      </c>
      <c r="D4" s="50" t="s">
        <v>2</v>
      </c>
      <c r="E4" s="51" t="s">
        <v>28</v>
      </c>
      <c r="F4" s="51" t="s">
        <v>29</v>
      </c>
      <c r="G4" s="51" t="s">
        <v>7</v>
      </c>
      <c r="H4" s="51" t="s">
        <v>32</v>
      </c>
      <c r="I4" s="50" t="s">
        <v>3</v>
      </c>
      <c r="J4" s="52" t="s">
        <v>4</v>
      </c>
    </row>
    <row r="5" spans="2:10" ht="17.25" customHeight="1" x14ac:dyDescent="0.3">
      <c r="B5" s="10" t="s">
        <v>20</v>
      </c>
      <c r="C5" s="11" t="s">
        <v>10</v>
      </c>
      <c r="D5" s="22" t="s">
        <v>8</v>
      </c>
      <c r="E5" s="25">
        <v>348</v>
      </c>
      <c r="F5" s="25">
        <v>278</v>
      </c>
      <c r="G5" s="33">
        <v>230</v>
      </c>
      <c r="H5" s="37">
        <v>45068</v>
      </c>
      <c r="I5" s="13">
        <f t="shared" ref="I5:I12" si="0">_xlfn.RANK.EQ(E5,$E$5:$E$12)</f>
        <v>2</v>
      </c>
      <c r="J5" s="15" t="str">
        <f t="shared" ref="J5:J12" si="1">IF(OR(F5&gt;=200,G5&gt;=300),"20% 할인","")</f>
        <v>20% 할인</v>
      </c>
    </row>
    <row r="6" spans="2:10" ht="17.25" customHeight="1" x14ac:dyDescent="0.3">
      <c r="B6" s="3" t="s">
        <v>21</v>
      </c>
      <c r="C6" s="2" t="s">
        <v>14</v>
      </c>
      <c r="D6" s="23" t="s">
        <v>12</v>
      </c>
      <c r="E6" s="26">
        <v>320</v>
      </c>
      <c r="F6" s="26">
        <v>130</v>
      </c>
      <c r="G6" s="34">
        <v>260</v>
      </c>
      <c r="H6" s="38">
        <v>45080</v>
      </c>
      <c r="I6" s="14">
        <f t="shared" si="0"/>
        <v>3</v>
      </c>
      <c r="J6" s="16" t="str">
        <f t="shared" si="1"/>
        <v/>
      </c>
    </row>
    <row r="7" spans="2:10" ht="17.25" customHeight="1" x14ac:dyDescent="0.3">
      <c r="B7" s="3" t="s">
        <v>22</v>
      </c>
      <c r="C7" s="2" t="s">
        <v>17</v>
      </c>
      <c r="D7" s="23" t="s">
        <v>16</v>
      </c>
      <c r="E7" s="26">
        <v>132</v>
      </c>
      <c r="F7" s="26">
        <v>144</v>
      </c>
      <c r="G7" s="34">
        <v>70</v>
      </c>
      <c r="H7" s="38">
        <v>44983</v>
      </c>
      <c r="I7" s="14">
        <f t="shared" si="0"/>
        <v>8</v>
      </c>
      <c r="J7" s="16" t="str">
        <f t="shared" si="1"/>
        <v/>
      </c>
    </row>
    <row r="8" spans="2:10" ht="17.25" customHeight="1" x14ac:dyDescent="0.3">
      <c r="B8" s="3" t="s">
        <v>23</v>
      </c>
      <c r="C8" s="2" t="s">
        <v>18</v>
      </c>
      <c r="D8" s="23" t="s">
        <v>16</v>
      </c>
      <c r="E8" s="26">
        <v>220</v>
      </c>
      <c r="F8" s="26">
        <v>321</v>
      </c>
      <c r="G8" s="34">
        <v>68</v>
      </c>
      <c r="H8" s="38">
        <v>44966</v>
      </c>
      <c r="I8" s="14">
        <f t="shared" si="0"/>
        <v>5</v>
      </c>
      <c r="J8" s="16" t="str">
        <f t="shared" si="1"/>
        <v>20% 할인</v>
      </c>
    </row>
    <row r="9" spans="2:10" ht="17.25" customHeight="1" x14ac:dyDescent="0.3">
      <c r="B9" s="3" t="s">
        <v>24</v>
      </c>
      <c r="C9" s="2" t="s">
        <v>15</v>
      </c>
      <c r="D9" s="23" t="s">
        <v>12</v>
      </c>
      <c r="E9" s="26">
        <v>422</v>
      </c>
      <c r="F9" s="26">
        <v>273</v>
      </c>
      <c r="G9" s="34">
        <v>350</v>
      </c>
      <c r="H9" s="38">
        <v>45124</v>
      </c>
      <c r="I9" s="14">
        <f t="shared" si="0"/>
        <v>1</v>
      </c>
      <c r="J9" s="16" t="str">
        <f t="shared" si="1"/>
        <v>20% 할인</v>
      </c>
    </row>
    <row r="10" spans="2:10" ht="17.25" customHeight="1" x14ac:dyDescent="0.3">
      <c r="B10" s="3" t="s">
        <v>25</v>
      </c>
      <c r="C10" s="2" t="s">
        <v>11</v>
      </c>
      <c r="D10" s="23" t="s">
        <v>8</v>
      </c>
      <c r="E10" s="26">
        <v>137</v>
      </c>
      <c r="F10" s="26">
        <v>143</v>
      </c>
      <c r="G10" s="34">
        <v>440</v>
      </c>
      <c r="H10" s="38">
        <v>45112</v>
      </c>
      <c r="I10" s="14">
        <f t="shared" si="0"/>
        <v>7</v>
      </c>
      <c r="J10" s="16" t="str">
        <f t="shared" si="1"/>
        <v>20% 할인</v>
      </c>
    </row>
    <row r="11" spans="2:10" ht="17.25" customHeight="1" x14ac:dyDescent="0.3">
      <c r="B11" s="3" t="s">
        <v>26</v>
      </c>
      <c r="C11" s="2" t="s">
        <v>9</v>
      </c>
      <c r="D11" s="23" t="s">
        <v>8</v>
      </c>
      <c r="E11" s="26">
        <v>176</v>
      </c>
      <c r="F11" s="26">
        <v>320</v>
      </c>
      <c r="G11" s="34">
        <v>240</v>
      </c>
      <c r="H11" s="38">
        <v>45203</v>
      </c>
      <c r="I11" s="14">
        <f t="shared" si="0"/>
        <v>6</v>
      </c>
      <c r="J11" s="16" t="str">
        <f t="shared" si="1"/>
        <v>20% 할인</v>
      </c>
    </row>
    <row r="12" spans="2:10" ht="17.25" customHeight="1" thickBot="1" x14ac:dyDescent="0.35">
      <c r="B12" s="12" t="s">
        <v>27</v>
      </c>
      <c r="C12" s="5" t="s">
        <v>13</v>
      </c>
      <c r="D12" s="24" t="s">
        <v>12</v>
      </c>
      <c r="E12" s="27">
        <v>229</v>
      </c>
      <c r="F12" s="27">
        <v>182</v>
      </c>
      <c r="G12" s="35">
        <v>175</v>
      </c>
      <c r="H12" s="39">
        <v>45185</v>
      </c>
      <c r="I12" s="17">
        <f t="shared" si="0"/>
        <v>4</v>
      </c>
      <c r="J12" s="18" t="str">
        <f t="shared" si="1"/>
        <v/>
      </c>
    </row>
    <row r="13" spans="2:10" ht="17.25" customHeight="1" x14ac:dyDescent="0.3">
      <c r="B13" s="55" t="s">
        <v>30</v>
      </c>
      <c r="C13" s="56"/>
      <c r="D13" s="56"/>
      <c r="E13" s="53">
        <f>SUMIF(D5:D12,"복합기",E5:E12)/COUNTIF(D5:D12,"복합기")</f>
        <v>176</v>
      </c>
      <c r="F13" s="57"/>
      <c r="G13" s="56" t="s">
        <v>33</v>
      </c>
      <c r="H13" s="56"/>
      <c r="I13" s="56"/>
      <c r="J13" s="54">
        <f>DSUM(B4:H12,4,D4:D5)</f>
        <v>661</v>
      </c>
    </row>
    <row r="14" spans="2:10" ht="17.45" customHeight="1" thickBot="1" x14ac:dyDescent="0.35">
      <c r="B14" s="59" t="s">
        <v>31</v>
      </c>
      <c r="C14" s="60"/>
      <c r="D14" s="60"/>
      <c r="E14" s="36" t="str">
        <f>MIN(판매가)&amp;"만원"</f>
        <v>68만원</v>
      </c>
      <c r="F14" s="58"/>
      <c r="G14" s="4" t="s">
        <v>5</v>
      </c>
      <c r="H14" s="5" t="s">
        <v>19</v>
      </c>
      <c r="I14" s="6" t="s">
        <v>32</v>
      </c>
      <c r="J14" s="19">
        <f>VLOOKUP(H14,$B$5:$H$12,7,0)</f>
        <v>45068</v>
      </c>
    </row>
    <row r="19" spans="5:7" x14ac:dyDescent="0.3">
      <c r="G19" s="28"/>
    </row>
    <row r="20" spans="5:7" ht="15.6" customHeight="1" x14ac:dyDescent="0.3">
      <c r="E20" s="40"/>
    </row>
  </sheetData>
  <sortState xmlns:xlrd2="http://schemas.microsoft.com/office/spreadsheetml/2017/richdata2"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2">
      <formula>$E5&lt;=200</formula>
    </cfRule>
  </conditionalFormatting>
  <dataValidations disablePrompts="1" count="1">
    <dataValidation type="list" allowBlank="1" showInputMessage="1" showErrorMessage="1" sqref="H14" xr:uid="{140BBAD3-EE98-4FF7-A2AF-8CA75E75A7C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E2322-5E55-4EF7-91F6-DBAF6D86F4DC}">
  <dimension ref="B1:H22"/>
  <sheetViews>
    <sheetView zoomScaleNormal="100" workbookViewId="0">
      <selection activeCell="D25" sqref="D25"/>
    </sheetView>
  </sheetViews>
  <sheetFormatPr defaultColWidth="8.625" defaultRowHeight="17.100000000000001" customHeight="1" x14ac:dyDescent="0.3"/>
  <cols>
    <col min="1" max="1" width="1.625" style="1" customWidth="1"/>
    <col min="2" max="2" width="11.25" style="1" customWidth="1"/>
    <col min="3" max="3" width="11.375" style="1" customWidth="1"/>
    <col min="4" max="5" width="11.125" style="1" customWidth="1"/>
    <col min="6" max="6" width="10.875" style="1" customWidth="1"/>
    <col min="7" max="7" width="11.375" style="1" customWidth="1"/>
    <col min="8" max="8" width="13.7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5</v>
      </c>
      <c r="C2" s="8" t="s">
        <v>6</v>
      </c>
      <c r="D2" s="8" t="s">
        <v>2</v>
      </c>
      <c r="E2" s="9" t="s">
        <v>28</v>
      </c>
      <c r="F2" s="9" t="s">
        <v>29</v>
      </c>
      <c r="G2" s="9" t="s">
        <v>7</v>
      </c>
      <c r="H2" s="9" t="s">
        <v>32</v>
      </c>
    </row>
    <row r="3" spans="2:8" ht="17.100000000000001" customHeight="1" x14ac:dyDescent="0.3">
      <c r="B3" s="10" t="s">
        <v>20</v>
      </c>
      <c r="C3" s="11" t="s">
        <v>10</v>
      </c>
      <c r="D3" s="22" t="s">
        <v>8</v>
      </c>
      <c r="E3" s="25">
        <v>364</v>
      </c>
      <c r="F3" s="25">
        <v>278</v>
      </c>
      <c r="G3" s="33">
        <v>230</v>
      </c>
      <c r="H3" s="37">
        <v>45068</v>
      </c>
    </row>
    <row r="4" spans="2:8" ht="17.100000000000001" customHeight="1" x14ac:dyDescent="0.3">
      <c r="B4" s="3" t="s">
        <v>21</v>
      </c>
      <c r="C4" s="2" t="s">
        <v>14</v>
      </c>
      <c r="D4" s="23" t="s">
        <v>12</v>
      </c>
      <c r="E4" s="26">
        <v>320</v>
      </c>
      <c r="F4" s="26">
        <v>130</v>
      </c>
      <c r="G4" s="34">
        <v>260</v>
      </c>
      <c r="H4" s="38">
        <v>45080</v>
      </c>
    </row>
    <row r="5" spans="2:8" ht="17.100000000000001" customHeight="1" x14ac:dyDescent="0.3">
      <c r="B5" s="3" t="s">
        <v>22</v>
      </c>
      <c r="C5" s="2" t="s">
        <v>17</v>
      </c>
      <c r="D5" s="23" t="s">
        <v>16</v>
      </c>
      <c r="E5" s="26">
        <v>132</v>
      </c>
      <c r="F5" s="26">
        <v>144</v>
      </c>
      <c r="G5" s="34">
        <v>70</v>
      </c>
      <c r="H5" s="38">
        <v>44983</v>
      </c>
    </row>
    <row r="6" spans="2:8" ht="17.100000000000001" customHeight="1" x14ac:dyDescent="0.3">
      <c r="B6" s="3" t="s">
        <v>23</v>
      </c>
      <c r="C6" s="2" t="s">
        <v>18</v>
      </c>
      <c r="D6" s="23" t="s">
        <v>16</v>
      </c>
      <c r="E6" s="26">
        <v>220</v>
      </c>
      <c r="F6" s="26">
        <v>321</v>
      </c>
      <c r="G6" s="34">
        <v>68</v>
      </c>
      <c r="H6" s="38">
        <v>44966</v>
      </c>
    </row>
    <row r="7" spans="2:8" ht="17.100000000000001" customHeight="1" x14ac:dyDescent="0.3">
      <c r="B7" s="3" t="s">
        <v>24</v>
      </c>
      <c r="C7" s="2" t="s">
        <v>15</v>
      </c>
      <c r="D7" s="23" t="s">
        <v>12</v>
      </c>
      <c r="E7" s="26">
        <v>422</v>
      </c>
      <c r="F7" s="26">
        <v>273</v>
      </c>
      <c r="G7" s="34">
        <v>350</v>
      </c>
      <c r="H7" s="38">
        <v>45124</v>
      </c>
    </row>
    <row r="8" spans="2:8" ht="17.100000000000001" customHeight="1" x14ac:dyDescent="0.3">
      <c r="B8" s="3" t="s">
        <v>25</v>
      </c>
      <c r="C8" s="2" t="s">
        <v>11</v>
      </c>
      <c r="D8" s="23" t="s">
        <v>8</v>
      </c>
      <c r="E8" s="26">
        <v>137</v>
      </c>
      <c r="F8" s="26">
        <v>143</v>
      </c>
      <c r="G8" s="34">
        <v>440</v>
      </c>
      <c r="H8" s="38">
        <v>45112</v>
      </c>
    </row>
    <row r="9" spans="2:8" ht="17.100000000000001" customHeight="1" x14ac:dyDescent="0.3">
      <c r="B9" s="3" t="s">
        <v>26</v>
      </c>
      <c r="C9" s="2" t="s">
        <v>9</v>
      </c>
      <c r="D9" s="23" t="s">
        <v>8</v>
      </c>
      <c r="E9" s="26">
        <v>176</v>
      </c>
      <c r="F9" s="26">
        <v>320</v>
      </c>
      <c r="G9" s="34">
        <v>240</v>
      </c>
      <c r="H9" s="38">
        <v>45203</v>
      </c>
    </row>
    <row r="10" spans="2:8" ht="17.100000000000001" customHeight="1" x14ac:dyDescent="0.3">
      <c r="B10" s="20" t="s">
        <v>27</v>
      </c>
      <c r="C10" s="21" t="s">
        <v>13</v>
      </c>
      <c r="D10" s="29" t="s">
        <v>12</v>
      </c>
      <c r="E10" s="31">
        <v>229</v>
      </c>
      <c r="F10" s="31">
        <v>182</v>
      </c>
      <c r="G10" s="41">
        <v>175</v>
      </c>
      <c r="H10" s="42">
        <v>45185</v>
      </c>
    </row>
    <row r="11" spans="2:8" ht="17.100000000000001" customHeight="1" x14ac:dyDescent="0.3">
      <c r="B11" s="61" t="s">
        <v>34</v>
      </c>
      <c r="C11" s="61"/>
      <c r="D11" s="61"/>
      <c r="E11" s="61"/>
      <c r="F11" s="61"/>
      <c r="G11" s="61"/>
      <c r="H11" s="30">
        <f>AVERAGE(E3:E10)</f>
        <v>250</v>
      </c>
    </row>
    <row r="13" spans="2:8" ht="17.100000000000001" customHeight="1" thickBot="1" x14ac:dyDescent="0.35"/>
    <row r="14" spans="2:8" ht="13.5" x14ac:dyDescent="0.3">
      <c r="B14" s="8" t="s">
        <v>2</v>
      </c>
      <c r="C14" s="9" t="s">
        <v>7</v>
      </c>
    </row>
    <row r="15" spans="2:8" ht="17.100000000000001" customHeight="1" x14ac:dyDescent="0.3">
      <c r="B15" s="1" t="s">
        <v>35</v>
      </c>
      <c r="C15" s="1" t="s">
        <v>36</v>
      </c>
    </row>
    <row r="17" spans="2:5" ht="17.100000000000001" customHeight="1" thickBot="1" x14ac:dyDescent="0.35"/>
    <row r="18" spans="2:5" ht="27" x14ac:dyDescent="0.3">
      <c r="B18" s="8" t="s">
        <v>6</v>
      </c>
      <c r="C18" s="8" t="s">
        <v>2</v>
      </c>
      <c r="D18" s="9" t="s">
        <v>28</v>
      </c>
      <c r="E18" s="9" t="s">
        <v>7</v>
      </c>
    </row>
    <row r="19" spans="2:5" ht="17.100000000000001" customHeight="1" x14ac:dyDescent="0.3">
      <c r="B19" s="2" t="s">
        <v>14</v>
      </c>
      <c r="C19" s="23" t="s">
        <v>12</v>
      </c>
      <c r="D19" s="26">
        <v>320</v>
      </c>
      <c r="E19" s="34">
        <v>260</v>
      </c>
    </row>
    <row r="20" spans="2:5" ht="17.100000000000001" customHeight="1" x14ac:dyDescent="0.3">
      <c r="B20" s="2" t="s">
        <v>17</v>
      </c>
      <c r="C20" s="23" t="s">
        <v>16</v>
      </c>
      <c r="D20" s="26">
        <v>132</v>
      </c>
      <c r="E20" s="34">
        <v>70</v>
      </c>
    </row>
    <row r="21" spans="2:5" ht="17.100000000000001" customHeight="1" x14ac:dyDescent="0.3">
      <c r="B21" s="2" t="s">
        <v>18</v>
      </c>
      <c r="C21" s="23" t="s">
        <v>16</v>
      </c>
      <c r="D21" s="26">
        <v>220</v>
      </c>
      <c r="E21" s="34">
        <v>68</v>
      </c>
    </row>
    <row r="22" spans="2:5" ht="17.100000000000001" customHeight="1" x14ac:dyDescent="0.3">
      <c r="B22" s="21" t="s">
        <v>13</v>
      </c>
      <c r="C22" s="29" t="s">
        <v>12</v>
      </c>
      <c r="D22" s="31">
        <v>229</v>
      </c>
      <c r="E22" s="41">
        <v>175</v>
      </c>
    </row>
  </sheetData>
  <mergeCells count="1">
    <mergeCell ref="B11:G11"/>
  </mergeCells>
  <phoneticPr fontId="2" type="noConversion"/>
  <conditionalFormatting sqref="B3:H10">
    <cfRule type="expression" dxfId="1" priority="1">
      <formula>$E3&lt;=200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084C-8C94-49E8-864D-C719B726501E}">
  <sheetPr>
    <outlinePr showOutlineSymbols="0"/>
  </sheetPr>
  <dimension ref="B1:H18"/>
  <sheetViews>
    <sheetView showOutlineSymbols="0" zoomScaleNormal="100" workbookViewId="0">
      <selection activeCell="Q12" sqref="Q12"/>
    </sheetView>
  </sheetViews>
  <sheetFormatPr defaultColWidth="8.625" defaultRowHeight="17.100000000000001" customHeight="1" outlineLevelRow="3" x14ac:dyDescent="0.3"/>
  <cols>
    <col min="1" max="1" width="1.625" style="1" customWidth="1"/>
    <col min="2" max="2" width="11.25" style="1" customWidth="1"/>
    <col min="3" max="3" width="11.375" style="1" customWidth="1"/>
    <col min="4" max="4" width="15" style="1" bestFit="1" customWidth="1"/>
    <col min="5" max="5" width="11.125" style="1" customWidth="1"/>
    <col min="6" max="6" width="10.875" style="1" customWidth="1"/>
    <col min="7" max="7" width="11.375" style="1" customWidth="1"/>
    <col min="8" max="8" width="13.7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5</v>
      </c>
      <c r="C2" s="8" t="s">
        <v>6</v>
      </c>
      <c r="D2" s="8" t="s">
        <v>2</v>
      </c>
      <c r="E2" s="9" t="s">
        <v>28</v>
      </c>
      <c r="F2" s="9" t="s">
        <v>29</v>
      </c>
      <c r="G2" s="9" t="s">
        <v>7</v>
      </c>
      <c r="H2" s="9" t="s">
        <v>32</v>
      </c>
    </row>
    <row r="3" spans="2:8" ht="17.100000000000001" customHeight="1" outlineLevel="3" x14ac:dyDescent="0.3">
      <c r="B3" s="10" t="s">
        <v>21</v>
      </c>
      <c r="C3" s="11" t="s">
        <v>14</v>
      </c>
      <c r="D3" s="22" t="s">
        <v>12</v>
      </c>
      <c r="E3" s="25">
        <v>320</v>
      </c>
      <c r="F3" s="25">
        <v>130</v>
      </c>
      <c r="G3" s="33">
        <v>260</v>
      </c>
      <c r="H3" s="37">
        <v>45080</v>
      </c>
    </row>
    <row r="4" spans="2:8" ht="17.100000000000001" customHeight="1" outlineLevel="3" x14ac:dyDescent="0.3">
      <c r="B4" s="3" t="s">
        <v>24</v>
      </c>
      <c r="C4" s="2" t="s">
        <v>15</v>
      </c>
      <c r="D4" s="23" t="s">
        <v>12</v>
      </c>
      <c r="E4" s="26">
        <v>422</v>
      </c>
      <c r="F4" s="26">
        <v>273</v>
      </c>
      <c r="G4" s="34">
        <v>350</v>
      </c>
      <c r="H4" s="38">
        <v>45124</v>
      </c>
    </row>
    <row r="5" spans="2:8" ht="17.100000000000001" customHeight="1" outlineLevel="3" x14ac:dyDescent="0.3">
      <c r="B5" s="3" t="s">
        <v>27</v>
      </c>
      <c r="C5" s="2" t="s">
        <v>13</v>
      </c>
      <c r="D5" s="23" t="s">
        <v>12</v>
      </c>
      <c r="E5" s="26">
        <v>229</v>
      </c>
      <c r="F5" s="26">
        <v>182</v>
      </c>
      <c r="G5" s="34">
        <v>175</v>
      </c>
      <c r="H5" s="38">
        <v>45185</v>
      </c>
    </row>
    <row r="6" spans="2:8" ht="17.100000000000001" customHeight="1" outlineLevel="2" x14ac:dyDescent="0.3">
      <c r="B6" s="3"/>
      <c r="C6" s="2"/>
      <c r="D6" s="43" t="s">
        <v>40</v>
      </c>
      <c r="E6" s="26">
        <f>SUBTOTAL(1,E3:E5)</f>
        <v>323.66666666666669</v>
      </c>
      <c r="F6" s="26"/>
      <c r="G6" s="34"/>
      <c r="H6" s="38"/>
    </row>
    <row r="7" spans="2:8" ht="17.100000000000001" customHeight="1" outlineLevel="1" x14ac:dyDescent="0.3">
      <c r="B7" s="3"/>
      <c r="C7" s="2">
        <f>SUBTOTAL(3,C3:C5)</f>
        <v>3</v>
      </c>
      <c r="D7" s="43" t="s">
        <v>37</v>
      </c>
      <c r="E7" s="26"/>
      <c r="F7" s="26"/>
      <c r="G7" s="34"/>
      <c r="H7" s="38"/>
    </row>
    <row r="8" spans="2:8" ht="17.100000000000001" customHeight="1" outlineLevel="3" x14ac:dyDescent="0.3">
      <c r="B8" s="3" t="s">
        <v>22</v>
      </c>
      <c r="C8" s="2" t="s">
        <v>17</v>
      </c>
      <c r="D8" s="23" t="s">
        <v>16</v>
      </c>
      <c r="E8" s="26">
        <v>132</v>
      </c>
      <c r="F8" s="26">
        <v>144</v>
      </c>
      <c r="G8" s="34">
        <v>70</v>
      </c>
      <c r="H8" s="38">
        <v>44983</v>
      </c>
    </row>
    <row r="9" spans="2:8" ht="17.100000000000001" customHeight="1" outlineLevel="3" x14ac:dyDescent="0.3">
      <c r="B9" s="3" t="s">
        <v>23</v>
      </c>
      <c r="C9" s="2" t="s">
        <v>18</v>
      </c>
      <c r="D9" s="23" t="s">
        <v>16</v>
      </c>
      <c r="E9" s="26">
        <v>220</v>
      </c>
      <c r="F9" s="26">
        <v>321</v>
      </c>
      <c r="G9" s="34">
        <v>68</v>
      </c>
      <c r="H9" s="38">
        <v>44966</v>
      </c>
    </row>
    <row r="10" spans="2:8" ht="17.100000000000001" customHeight="1" outlineLevel="2" x14ac:dyDescent="0.3">
      <c r="B10" s="3"/>
      <c r="C10" s="2"/>
      <c r="D10" s="44" t="s">
        <v>41</v>
      </c>
      <c r="E10" s="26">
        <f>SUBTOTAL(1,E8:E9)</f>
        <v>176</v>
      </c>
      <c r="F10" s="26"/>
      <c r="G10" s="34"/>
      <c r="H10" s="38"/>
    </row>
    <row r="11" spans="2:8" ht="17.100000000000001" customHeight="1" outlineLevel="1" x14ac:dyDescent="0.3">
      <c r="B11" s="3"/>
      <c r="C11" s="2">
        <f>SUBTOTAL(3,C8:C9)</f>
        <v>2</v>
      </c>
      <c r="D11" s="44" t="s">
        <v>38</v>
      </c>
      <c r="E11" s="26"/>
      <c r="F11" s="26"/>
      <c r="G11" s="34"/>
      <c r="H11" s="38"/>
    </row>
    <row r="12" spans="2:8" ht="17.100000000000001" customHeight="1" outlineLevel="3" x14ac:dyDescent="0.3">
      <c r="B12" s="3" t="s">
        <v>20</v>
      </c>
      <c r="C12" s="2" t="s">
        <v>10</v>
      </c>
      <c r="D12" s="23" t="s">
        <v>8</v>
      </c>
      <c r="E12" s="26">
        <v>348</v>
      </c>
      <c r="F12" s="26">
        <v>278</v>
      </c>
      <c r="G12" s="34">
        <v>230</v>
      </c>
      <c r="H12" s="38">
        <v>45068</v>
      </c>
    </row>
    <row r="13" spans="2:8" ht="17.100000000000001" customHeight="1" outlineLevel="3" x14ac:dyDescent="0.3">
      <c r="B13" s="3" t="s">
        <v>25</v>
      </c>
      <c r="C13" s="2" t="s">
        <v>11</v>
      </c>
      <c r="D13" s="23" t="s">
        <v>8</v>
      </c>
      <c r="E13" s="26">
        <v>137</v>
      </c>
      <c r="F13" s="26">
        <v>143</v>
      </c>
      <c r="G13" s="34">
        <v>440</v>
      </c>
      <c r="H13" s="38">
        <v>45112</v>
      </c>
    </row>
    <row r="14" spans="2:8" ht="17.100000000000001" customHeight="1" outlineLevel="3" thickBot="1" x14ac:dyDescent="0.35">
      <c r="B14" s="12" t="s">
        <v>26</v>
      </c>
      <c r="C14" s="5" t="s">
        <v>9</v>
      </c>
      <c r="D14" s="24" t="s">
        <v>8</v>
      </c>
      <c r="E14" s="27">
        <v>176</v>
      </c>
      <c r="F14" s="27">
        <v>320</v>
      </c>
      <c r="G14" s="35">
        <v>240</v>
      </c>
      <c r="H14" s="39">
        <v>45203</v>
      </c>
    </row>
    <row r="15" spans="2:8" ht="17.100000000000001" customHeight="1" outlineLevel="2" x14ac:dyDescent="0.3">
      <c r="B15" s="45"/>
      <c r="C15" s="45"/>
      <c r="D15" s="48" t="s">
        <v>42</v>
      </c>
      <c r="E15" s="32">
        <f>SUBTOTAL(1,E12:E14)</f>
        <v>220.33333333333334</v>
      </c>
      <c r="F15" s="32"/>
      <c r="G15" s="46"/>
      <c r="H15" s="47"/>
    </row>
    <row r="16" spans="2:8" ht="17.100000000000001" customHeight="1" outlineLevel="1" x14ac:dyDescent="0.3">
      <c r="B16" s="45"/>
      <c r="C16" s="45">
        <f>SUBTOTAL(3,C12:C14)</f>
        <v>3</v>
      </c>
      <c r="D16" s="48" t="s">
        <v>39</v>
      </c>
      <c r="E16" s="32"/>
      <c r="F16" s="32"/>
      <c r="G16" s="46"/>
      <c r="H16" s="47"/>
    </row>
    <row r="17" spans="2:8" ht="17.100000000000001" customHeight="1" x14ac:dyDescent="0.3">
      <c r="B17" s="45"/>
      <c r="C17" s="45"/>
      <c r="D17" s="48" t="s">
        <v>1</v>
      </c>
      <c r="E17" s="32">
        <f>SUBTOTAL(1,E3:E14)</f>
        <v>248</v>
      </c>
      <c r="F17" s="32"/>
      <c r="G17" s="46"/>
      <c r="H17" s="47"/>
    </row>
    <row r="18" spans="2:8" ht="17.100000000000001" customHeight="1" x14ac:dyDescent="0.3">
      <c r="B18" s="45"/>
      <c r="C18" s="45">
        <f>SUBTOTAL(3,C3:C14)</f>
        <v>8</v>
      </c>
      <c r="D18" s="48" t="s">
        <v>0</v>
      </c>
      <c r="E18" s="32"/>
      <c r="F18" s="32"/>
      <c r="G18" s="46"/>
      <c r="H18" s="47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$E3&lt;=200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판매가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유가희</cp:lastModifiedBy>
  <dcterms:created xsi:type="dcterms:W3CDTF">2019-10-10T06:12:49Z</dcterms:created>
  <dcterms:modified xsi:type="dcterms:W3CDTF">2024-01-13T01:52:21Z</dcterms:modified>
</cp:coreProperties>
</file>